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<sst xmlns="http://schemas.openxmlformats.org/spreadsheetml/2006/main" count="55" uniqueCount="51">
  <si>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</si>
  <si>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</si>
  <si>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</si>
  <si>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</si>
  <si>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</si>
  <si>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</si>
  <si>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</si>
  <si>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</si>
  <si>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</si>
  <si>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</si>
  <si>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</si>
  <si>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</si>
  <si>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</si>
  <si>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</si>
  <si>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</si>
  <si>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</si>
  <si>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</si>
  <si>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</si>
  <si>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</si>
  <si>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</si>
  <si>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</si>
  <si>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</si>
  <si>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</si>
  <si>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</si>
  <si>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</si>
  <si>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</si>
  <si>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</si>
  <si>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</si>
  <si>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</si>
  <si>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</si>
  <si>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</si>
  <si>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</si>
  <si>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</si>
  <si>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</si>
  <si>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</si>
  <si>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</si>
  <si>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</si>
  <si>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</si>
  <si>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</si>
  <si>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</si>
  <si>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</si>
  <si>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</si>
  <si>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</si>
  <si>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</si>
  <si>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</si>
  <si>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січень-грудень  2024-2025 років</t>
  </si>
  <si>
    <t xml:space="preserve">
Уточнені планові показники 
на січень-грудень 2025 року </t>
  </si>
  <si>
    <t>Фактичні надходження 
за січень-грудень 2025 року</t>
  </si>
  <si>
    <t xml:space="preserve">Cпівставлення  фактичних надходжень за  січень-грудень 2025 року з уточненими плановими показниками </t>
  </si>
  <si>
    <t>Фактичні надходження 
за січень-грудень 2024 року</t>
  </si>
  <si>
    <t>Cпівставлення фактичних надходжень за  січень-грудень 2025 року 
з фактичними надходженнями за  січень-грудень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</si>
</sst>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46</v>
      </c>
      <c r="D7" s="65" t="s">
        <v>47</v>
      </c>
      <c r="E7" s="66" t="s">
        <v>48</v>
      </c>
      <c r="F7" s="66"/>
      <c r="G7" s="65" t="s">
        <v>49</v>
      </c>
      <c r="H7" s="66" t="s">
        <v>50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585035</v>
      </c>
      <c r="D11" s="14">
        <v>587904.30000000005</v>
      </c>
      <c r="E11" s="43">
        <f>D11-C11</f>
        <v>2869.3000000000466</v>
      </c>
      <c r="F11" s="14">
        <f>D11*100/C11</f>
        <v>100.49044928935876</v>
      </c>
      <c r="G11" s="14">
        <v>541477.19999999995</v>
      </c>
      <c r="H11" s="41">
        <f>D11-G11</f>
        <v>46427.100000000093</v>
      </c>
      <c r="I11" s="14">
        <f t="shared" ref="I11:I14" si="0">D11/G11*100</f>
        <v>108.57415603094647</v>
      </c>
    </row>
    <row r="12" spans="1:9" s="15" customFormat="1" ht="27" customHeight="1">
      <c r="A12" s="12" t="s">
        <v>15</v>
      </c>
      <c r="B12" s="13">
        <v>11020200</v>
      </c>
      <c r="C12" s="55">
        <v>12000</v>
      </c>
      <c r="D12" s="14">
        <v>12150.487999999999</v>
      </c>
      <c r="E12" s="43">
        <f t="shared" ref="E12:E25" si="1">D12-C12</f>
        <v>150.48799999999937</v>
      </c>
      <c r="F12" s="14">
        <f>D12*100/C12</f>
        <v>101.25406666666667</v>
      </c>
      <c r="G12" s="14">
        <v>16041.8</v>
      </c>
      <c r="H12" s="42">
        <f t="shared" ref="H12:H24" si="2">D12-G12</f>
        <v>-3891.3119999999999</v>
      </c>
      <c r="I12" s="14">
        <f t="shared" si="0"/>
        <v>75.74267226869803</v>
      </c>
    </row>
    <row r="13" spans="1:9" s="15" customFormat="1" ht="21">
      <c r="A13" s="12" t="s">
        <v>37</v>
      </c>
      <c r="B13" s="13">
        <v>14000000</v>
      </c>
      <c r="C13" s="55">
        <v>51600</v>
      </c>
      <c r="D13" s="40">
        <v>50380.1</v>
      </c>
      <c r="E13" s="43">
        <f t="shared" si="1"/>
        <v>-1219.9000000000015</v>
      </c>
      <c r="F13" s="14">
        <f t="shared" ref="F13:F25" si="3">D13*100/C13</f>
        <v>97.635852713178295</v>
      </c>
      <c r="G13" s="40">
        <v>47659.6</v>
      </c>
      <c r="H13" s="41">
        <f t="shared" si="2"/>
        <v>2720.5</v>
      </c>
      <c r="I13" s="14">
        <f t="shared" si="0"/>
        <v>105.70818890632738</v>
      </c>
    </row>
    <row r="14" spans="1:9" s="15" customFormat="1" ht="21">
      <c r="A14" s="12" t="s">
        <v>41</v>
      </c>
      <c r="B14" s="13">
        <v>18010000</v>
      </c>
      <c r="C14" s="40">
        <f>C15+C16+C17</f>
        <v>52005</v>
      </c>
      <c r="D14" s="40">
        <f t="shared" ref="D14" si="4">D15+D16+D17</f>
        <v>49619.7</v>
      </c>
      <c r="E14" s="43">
        <f t="shared" si="1"/>
        <v>-2385.3000000000029</v>
      </c>
      <c r="F14" s="14">
        <f t="shared" si="3"/>
        <v>95.413325641765212</v>
      </c>
      <c r="G14" s="40">
        <f>G15+G16+G17</f>
        <v>52020</v>
      </c>
      <c r="H14" s="41">
        <f t="shared" si="2"/>
        <v>-2400.3000000000029</v>
      </c>
      <c r="I14" s="14">
        <f t="shared" si="0"/>
        <v>95.385813148788927</v>
      </c>
    </row>
    <row r="15" spans="1:9" s="15" customFormat="1" ht="43.8" customHeight="1">
      <c r="A15" s="26" t="s">
        <v>16</v>
      </c>
      <c r="B15" s="44" t="s">
        <v>38</v>
      </c>
      <c r="C15" s="45">
        <v>1405</v>
      </c>
      <c r="D15" s="27">
        <v>2951.1</v>
      </c>
      <c r="E15" s="52">
        <f t="shared" si="1"/>
        <v>1546.1</v>
      </c>
      <c r="F15" s="53">
        <f t="shared" si="3"/>
        <v>210.04270462633451</v>
      </c>
      <c r="G15" s="27">
        <v>1302.4000000000001</v>
      </c>
      <c r="H15" s="46">
        <f t="shared" si="2"/>
        <v>1648.6999999999998</v>
      </c>
      <c r="I15" s="27">
        <f t="shared" ref="I15" si="5">D15/G15*100</f>
        <v>226.58937346437344</v>
      </c>
    </row>
    <row r="16" spans="1:9" s="15" customFormat="1" ht="42.6" customHeight="1">
      <c r="A16" s="26" t="s">
        <v>17</v>
      </c>
      <c r="B16" s="44" t="s">
        <v>39</v>
      </c>
      <c r="C16" s="45">
        <v>50400</v>
      </c>
      <c r="D16" s="27">
        <v>46485.9</v>
      </c>
      <c r="E16" s="52">
        <f t="shared" si="1"/>
        <v>-3914.0999999999985</v>
      </c>
      <c r="F16" s="53">
        <f t="shared" si="3"/>
        <v>92.233928571428578</v>
      </c>
      <c r="G16" s="27">
        <v>50368.7</v>
      </c>
      <c r="H16" s="46">
        <f t="shared" si="2"/>
        <v>-3882.7999999999956</v>
      </c>
      <c r="I16" s="27">
        <f>D16/G16*100</f>
        <v>92.291244364059438</v>
      </c>
    </row>
    <row r="17" spans="1:9" s="15" customFormat="1" ht="38.4">
      <c r="A17" s="26" t="s">
        <v>18</v>
      </c>
      <c r="B17" s="44" t="s">
        <v>40</v>
      </c>
      <c r="C17" s="45">
        <v>200</v>
      </c>
      <c r="D17" s="27">
        <v>182.7</v>
      </c>
      <c r="E17" s="52">
        <f t="shared" si="1"/>
        <v>-17.300000000000011</v>
      </c>
      <c r="F17" s="53">
        <f t="shared" si="3"/>
        <v>91.35</v>
      </c>
      <c r="G17" s="27">
        <v>348.9</v>
      </c>
      <c r="H17" s="46">
        <f t="shared" si="2"/>
        <v>-166.2</v>
      </c>
      <c r="I17" s="27">
        <f t="shared" ref="I17" si="6">D17/G17*100</f>
        <v>52.364574376612204</v>
      </c>
    </row>
    <row r="18" spans="1:9" s="15" customFormat="1" ht="21">
      <c r="A18" s="12" t="s">
        <v>19</v>
      </c>
      <c r="B18" s="13">
        <v>18050000</v>
      </c>
      <c r="C18" s="39">
        <v>117894.5</v>
      </c>
      <c r="D18" s="14">
        <v>123561.3</v>
      </c>
      <c r="E18" s="43">
        <f t="shared" si="1"/>
        <v>5666.8000000000029</v>
      </c>
      <c r="F18" s="14">
        <f t="shared" si="3"/>
        <v>104.80667037054316</v>
      </c>
      <c r="G18" s="14">
        <v>114522.6</v>
      </c>
      <c r="H18" s="41">
        <f t="shared" si="2"/>
        <v>9038.6999999999971</v>
      </c>
      <c r="I18" s="14">
        <f>D18/G18*100</f>
        <v>107.89250331375642</v>
      </c>
    </row>
    <row r="19" spans="1:9" s="15" customFormat="1" ht="42" customHeight="1">
      <c r="A19" s="12" t="s">
        <v>20</v>
      </c>
      <c r="B19" s="13">
        <v>21010300</v>
      </c>
      <c r="C19" s="40">
        <v>2005.5</v>
      </c>
      <c r="D19" s="14">
        <v>2013.4280000000001</v>
      </c>
      <c r="E19" s="43">
        <f t="shared" si="1"/>
        <v>7.928000000000111</v>
      </c>
      <c r="F19" s="14">
        <f t="shared" si="3"/>
        <v>100.39531288955374</v>
      </c>
      <c r="G19" s="14">
        <v>3535.1</v>
      </c>
      <c r="H19" s="41">
        <f t="shared" si="2"/>
        <v>-1521.6719999999998</v>
      </c>
      <c r="I19" s="14">
        <f>D19/G19*100</f>
        <v>56.955333653927752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1678.7</v>
      </c>
      <c r="D21" s="14">
        <v>2029.6</v>
      </c>
      <c r="E21" s="43">
        <f t="shared" si="1"/>
        <v>350.89999999999986</v>
      </c>
      <c r="F21" s="14">
        <f t="shared" si="3"/>
        <v>120.90307976410317</v>
      </c>
      <c r="G21" s="14">
        <v>1137.2</v>
      </c>
      <c r="H21" s="41">
        <f t="shared" si="2"/>
        <v>892.39999999999986</v>
      </c>
      <c r="I21" s="14">
        <f t="shared" ref="I21:I22" si="7">D21/G21*100</f>
        <v>178.47344354555045</v>
      </c>
    </row>
    <row r="22" spans="1:9" s="15" customFormat="1" ht="24.6" customHeight="1">
      <c r="A22" s="12" t="s">
        <v>22</v>
      </c>
      <c r="B22" s="16">
        <v>22010000</v>
      </c>
      <c r="C22" s="39">
        <v>2323.3000000000002</v>
      </c>
      <c r="D22" s="14">
        <v>2041.3</v>
      </c>
      <c r="E22" s="43">
        <f t="shared" si="1"/>
        <v>-282.00000000000023</v>
      </c>
      <c r="F22" s="14">
        <f t="shared" si="3"/>
        <v>87.862092712951394</v>
      </c>
      <c r="G22" s="14">
        <v>2416.5</v>
      </c>
      <c r="H22" s="41">
        <f t="shared" si="2"/>
        <v>-375.20000000000005</v>
      </c>
      <c r="I22" s="14">
        <f t="shared" si="7"/>
        <v>84.473411959445471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76.5</v>
      </c>
      <c r="E23" s="43">
        <f t="shared" si="1"/>
        <v>76.5</v>
      </c>
      <c r="F23" s="14"/>
      <c r="G23" s="14">
        <v>483.74700000000001</v>
      </c>
      <c r="H23" s="41">
        <f t="shared" si="2"/>
        <v>-407.24700000000001</v>
      </c>
      <c r="I23" s="14">
        <f>D23/G23*100</f>
        <v>15.814051560009673</v>
      </c>
    </row>
    <row r="24" spans="1:9" s="15" customFormat="1" ht="21">
      <c r="A24" s="12" t="s">
        <v>24</v>
      </c>
      <c r="B24" s="13">
        <v>22090000</v>
      </c>
      <c r="C24" s="39">
        <v>220</v>
      </c>
      <c r="D24" s="14">
        <v>127.8</v>
      </c>
      <c r="E24" s="43">
        <f t="shared" si="1"/>
        <v>-92.2</v>
      </c>
      <c r="F24" s="14">
        <f t="shared" si="3"/>
        <v>58.090909090909093</v>
      </c>
      <c r="G24" s="14">
        <v>192.9</v>
      </c>
      <c r="H24" s="41">
        <f t="shared" si="2"/>
        <v>-65.100000000000009</v>
      </c>
      <c r="I24" s="14">
        <f>D24/G24*100</f>
        <v>66.251944012441683</v>
      </c>
    </row>
    <row r="25" spans="1:9" s="15" customFormat="1" ht="21">
      <c r="A25" s="12" t="s">
        <v>21</v>
      </c>
      <c r="B25" s="13">
        <v>24060000</v>
      </c>
      <c r="C25" s="39">
        <v>2860</v>
      </c>
      <c r="D25" s="14">
        <v>2653.7</v>
      </c>
      <c r="E25" s="43">
        <f t="shared" si="1"/>
        <v>-206.30000000000018</v>
      </c>
      <c r="F25" s="14">
        <f t="shared" si="3"/>
        <v>92.786713286713294</v>
      </c>
      <c r="G25" s="14">
        <v>3013</v>
      </c>
      <c r="H25" s="41">
        <f t="shared" ref="H25" si="8">D25-G25</f>
        <v>-359.30000000000018</v>
      </c>
      <c r="I25" s="14">
        <f t="shared" ref="I25:I26" si="9">D25/G25*100</f>
        <v>88.07500829737802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827622</v>
      </c>
      <c r="D26" s="19">
        <f t="shared" ref="D26" si="10">D25+D24+D23+D22+D21+D19+D18+D14+D13+D12+D11</f>
        <v>832558.21600000001</v>
      </c>
      <c r="E26" s="47">
        <f>D26-C26</f>
        <v>4936.2160000000149</v>
      </c>
      <c r="F26" s="19">
        <f>D26*100/C26</f>
        <v>100.5964336375785</v>
      </c>
      <c r="G26" s="19">
        <f>G25+G24+G23+G22+G21+G19+G18+G14+G13+G12+G11+G20</f>
        <v>782499.647</v>
      </c>
      <c r="H26" s="47">
        <f t="shared" ref="H26" si="11">H25+H24+H23+H22+H21+H19+H18+H14+H13+H12+H11</f>
        <v>50058.56900000009</v>
      </c>
      <c r="I26" s="50">
        <f t="shared" si="9"/>
        <v>106.39726409997985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726.7</v>
      </c>
      <c r="D28" s="23">
        <f>D29+D30+D31+D32</f>
        <v>18268.536</v>
      </c>
      <c r="E28" s="49">
        <f>D28-C28</f>
        <v>17541.835999999999</v>
      </c>
      <c r="F28" s="23">
        <f>D28*100/C28</f>
        <v>2513.9033989266545</v>
      </c>
      <c r="G28" s="23">
        <f>G29+G30+G31+G32</f>
        <v>66921.539999999994</v>
      </c>
      <c r="H28" s="49">
        <f>D28-G28</f>
        <v>-48653.003999999994</v>
      </c>
      <c r="I28" s="23">
        <f>D28/G28*100</f>
        <v>27.298439336572354</v>
      </c>
    </row>
    <row r="29" spans="1:9" ht="21">
      <c r="A29" s="12" t="s">
        <v>28</v>
      </c>
      <c r="B29" s="13">
        <v>19010000</v>
      </c>
      <c r="C29" s="24">
        <v>97</v>
      </c>
      <c r="D29" s="48">
        <v>118.157</v>
      </c>
      <c r="E29" s="48">
        <f>D29-C29</f>
        <v>21.156999999999996</v>
      </c>
      <c r="F29" s="43">
        <f>D29*100/C29</f>
        <v>121.81134020618556</v>
      </c>
      <c r="G29" s="48">
        <v>-50</v>
      </c>
      <c r="H29" s="48">
        <f t="shared" ref="H29:H37" si="12">D29-G29</f>
        <v>168.15699999999998</v>
      </c>
      <c r="I29" s="48">
        <f t="shared" ref="I29:I37" si="13">D29/G29*100</f>
        <v>-236.31399999999999</v>
      </c>
    </row>
    <row r="30" spans="1:9" ht="21">
      <c r="A30" s="25" t="s">
        <v>21</v>
      </c>
      <c r="B30" s="13">
        <v>24060000</v>
      </c>
      <c r="C30" s="24">
        <v>15</v>
      </c>
      <c r="D30" s="24">
        <v>42.279000000000003</v>
      </c>
      <c r="E30" s="48">
        <f t="shared" ref="E30:E32" si="14">D30-C30</f>
        <v>27.279000000000003</v>
      </c>
      <c r="F30" s="43">
        <f>D30*100/C30</f>
        <v>281.86</v>
      </c>
      <c r="G30" s="24">
        <v>0.34</v>
      </c>
      <c r="H30" s="48">
        <f t="shared" si="12"/>
        <v>41.939</v>
      </c>
      <c r="I30" s="48">
        <f t="shared" si="13"/>
        <v>12435</v>
      </c>
    </row>
    <row r="31" spans="1:9" ht="23.4" customHeight="1">
      <c r="A31" s="12" t="s">
        <v>29</v>
      </c>
      <c r="B31" s="13" t="s">
        <v>30</v>
      </c>
      <c r="C31" s="14">
        <v>614.70000000000005</v>
      </c>
      <c r="D31" s="14">
        <v>18108.099999999999</v>
      </c>
      <c r="E31" s="48">
        <f t="shared" si="14"/>
        <v>17493.399999999998</v>
      </c>
      <c r="F31" s="14">
        <f t="shared" ref="F31" si="15">D31*100/C31</f>
        <v>2945.8435008947449</v>
      </c>
      <c r="G31" s="14">
        <v>66971.199999999997</v>
      </c>
      <c r="H31" s="43">
        <f t="shared" si="12"/>
        <v>-48863.1</v>
      </c>
      <c r="I31" s="14">
        <f t="shared" si="13"/>
        <v>27.038637503882264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0.153</v>
      </c>
      <c r="H33" s="49">
        <f t="shared" si="12"/>
        <v>-5.2999999999999992E-2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0.153</v>
      </c>
      <c r="H34" s="48">
        <f t="shared" si="12"/>
        <v>-5.2999999999999992E-2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726.7</v>
      </c>
      <c r="D36" s="19">
        <f>D28+D33</f>
        <v>18268.635999999999</v>
      </c>
      <c r="E36" s="19">
        <f>D36-C36</f>
        <v>17541.935999999998</v>
      </c>
      <c r="F36" s="19">
        <f>D36*100/C36</f>
        <v>2513.9171597633131</v>
      </c>
      <c r="G36" s="19">
        <f>G28+G33</f>
        <v>66921.692999999999</v>
      </c>
      <c r="H36" s="47">
        <f t="shared" si="12"/>
        <v>-48653.057000000001</v>
      </c>
      <c r="I36" s="19">
        <f t="shared" si="13"/>
        <v>27.298526353778886</v>
      </c>
    </row>
    <row r="37" spans="1:9" ht="21">
      <c r="A37" s="17" t="s">
        <v>36</v>
      </c>
      <c r="B37" s="29"/>
      <c r="C37" s="19">
        <f>C26+C36</f>
        <v>828348.7</v>
      </c>
      <c r="D37" s="19">
        <f>D26+D36</f>
        <v>850826.85199999996</v>
      </c>
      <c r="E37" s="47">
        <f>D37-C37</f>
        <v>22478.152000000002</v>
      </c>
      <c r="F37" s="19">
        <f>D37*100/C37</f>
        <v>102.71360986019535</v>
      </c>
      <c r="G37" s="19">
        <f>G26+G36</f>
        <v>849421.34</v>
      </c>
      <c r="H37" s="47">
        <f t="shared" si="12"/>
        <v>1405.5119999999879</v>
      </c>
      <c r="I37" s="19">
        <f t="shared" si="13"/>
        <v>100.16546699898075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2026-01-06T12:28:14Z</dcterms:modified>
</cp:coreProperties>
</file>